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la Barnes\Documents\ARC\Canada Grains Council\Finances\"/>
    </mc:Choice>
  </mc:AlternateContent>
  <xr:revisionPtr revIDLastSave="0" documentId="8_{61E4100A-8436-4955-B348-98990D1364B9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2019 Budget" sheetId="1" r:id="rId1"/>
  </sheets>
  <calcPr calcId="191029" concurrentCalc="0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5" i="1" l="1"/>
  <c r="F38" i="1"/>
  <c r="I15" i="1"/>
  <c r="I36" i="1"/>
  <c r="I38" i="1"/>
  <c r="G15" i="1"/>
  <c r="G36" i="1"/>
  <c r="G38" i="1"/>
  <c r="D15" i="1"/>
  <c r="D36" i="1"/>
  <c r="D38" i="1"/>
  <c r="E15" i="1"/>
  <c r="E36" i="1"/>
  <c r="E38" i="1"/>
  <c r="C10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4" i="1"/>
  <c r="C36" i="1"/>
  <c r="C9" i="1"/>
  <c r="C8" i="1"/>
  <c r="C11" i="1"/>
  <c r="C12" i="1"/>
  <c r="C13" i="1"/>
  <c r="C14" i="1"/>
  <c r="C15" i="1"/>
  <c r="C16" i="1"/>
  <c r="B36" i="1"/>
  <c r="B15" i="1"/>
  <c r="C38" i="1"/>
  <c r="B38" i="1"/>
</calcChain>
</file>

<file path=xl/sharedStrings.xml><?xml version="1.0" encoding="utf-8"?>
<sst xmlns="http://schemas.openxmlformats.org/spreadsheetml/2006/main" count="40" uniqueCount="39">
  <si>
    <t>Categories</t>
  </si>
  <si>
    <t>2018 Budget</t>
  </si>
  <si>
    <t>Proposed 2019 Budget</t>
  </si>
  <si>
    <t xml:space="preserve">CGC Core Budget </t>
  </si>
  <si>
    <t xml:space="preserve">Symposium </t>
  </si>
  <si>
    <t>MRL Project</t>
  </si>
  <si>
    <t>CRSC Core</t>
  </si>
  <si>
    <t>Metrics AMP</t>
  </si>
  <si>
    <t>Trade AMP</t>
  </si>
  <si>
    <t>Revenue</t>
  </si>
  <si>
    <t>Government Contribution Agreements</t>
  </si>
  <si>
    <t>Membership Fees</t>
  </si>
  <si>
    <t>Sponsorship</t>
  </si>
  <si>
    <t>Registrations</t>
  </si>
  <si>
    <t>Interest</t>
  </si>
  <si>
    <t>Project Contributions</t>
  </si>
  <si>
    <t xml:space="preserve">Total Revenue </t>
  </si>
  <si>
    <t xml:space="preserve">Expenses </t>
  </si>
  <si>
    <t xml:space="preserve">Accounting &amp; Audit </t>
  </si>
  <si>
    <t>Speaker Fees &amp; Travel</t>
  </si>
  <si>
    <t>Room Rental/F&amp;B/AV</t>
  </si>
  <si>
    <t>Bank, Interest &amp; Registrations</t>
  </si>
  <si>
    <t>Office Expenses</t>
  </si>
  <si>
    <t>Telecommunications</t>
  </si>
  <si>
    <t>Dues &amp; Subscrptions</t>
  </si>
  <si>
    <t>Legal</t>
  </si>
  <si>
    <t>Rent</t>
  </si>
  <si>
    <t>Insurance</t>
  </si>
  <si>
    <t>Travel Expense</t>
  </si>
  <si>
    <t>Contracted Services</t>
  </si>
  <si>
    <t>Communications (IT,Website, Printing)</t>
  </si>
  <si>
    <t>Miscellaneous/Contingency</t>
  </si>
  <si>
    <t>GRT Public Trust</t>
  </si>
  <si>
    <t>Total Expenses</t>
  </si>
  <si>
    <t>Net Income</t>
  </si>
  <si>
    <t>TBD</t>
  </si>
  <si>
    <t>Canada Grains Council</t>
  </si>
  <si>
    <t>DRAFT 2019 BUDGET FOR APPROVAL, OCTOBER 4, 2018</t>
  </si>
  <si>
    <t>Salaries &amp; Benefits / Core Consultants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</si>
</sst>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2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3" xfId="0" applyBorder="1" applyAlignment="1">
      <alignment wrapText="1"/>
    </xf>
    <xf numFmtId="0" fontId="1" fillId="0" borderId="5" xfId="0" applyFont="1" applyBorder="1" applyAlignment="1">
      <alignment wrapText="1"/>
    </xf>
    <xf numFmtId="164" fontId="0" fillId="0" borderId="1" xfId="0" applyNumberFormat="1" applyBorder="1" applyAlignment="1">
      <alignment wrapText="1"/>
    </xf>
    <xf numFmtId="164" fontId="0" fillId="0" borderId="6" xfId="0" applyNumberFormat="1" applyBorder="1" applyAlignment="1">
      <alignment wrapText="1"/>
    </xf>
    <xf numFmtId="164" fontId="0" fillId="0" borderId="1" xfId="0" applyNumberFormat="1" applyFill="1" applyBorder="1" applyAlignment="1">
      <alignment wrapText="1"/>
    </xf>
    <xf numFmtId="164" fontId="2" fillId="0" borderId="6" xfId="0" applyNumberFormat="1" applyFont="1" applyFill="1" applyBorder="1" applyAlignment="1">
      <alignment wrapText="1"/>
    </xf>
    <xf numFmtId="164" fontId="0" fillId="2" borderId="1" xfId="0" applyNumberFormat="1" applyFill="1" applyBorder="1" applyAlignment="1">
      <alignment wrapText="1"/>
    </xf>
    <xf numFmtId="0" fontId="3" fillId="0" borderId="0" xfId="0" applyFont="1"/>
    <xf numFmtId="0" fontId="4" fillId="0" borderId="0" xfId="0" applyFont="1"/>
  </cellXfs>
  <cellStyles count="1">
    <cellStyle name="Normal" xfId="0" builtinId="0"/>
  </cellStyles>
  <dxfs count="14"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alignment horizontal="general" vertical="bottom" textRotation="0" wrapText="1" indent="0" justifyLastLine="0" shrinkToFit="0" readingOrder="0"/>
    </dxf>
    <dxf>
      <border>
        <bottom style="thin">
          <color auto="1"/>
        </bottom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5:I38" totalsRowShown="0" headerRowDxfId="13" dataDxfId="11" headerRowBorderDxfId="12" tableBorderDxfId="10" totalsRowBorderDxfId="9">
  <autoFilter ref="A5:I38" xr:uid="{00000000-0009-0000-0100-000001000000}"/>
  <tableColumns count="9">
    <tableColumn id="1" xr3:uid="{00000000-0010-0000-0000-000001000000}" name="Categories" dataDxfId="8"/>
    <tableColumn id="2" xr3:uid="{00000000-0010-0000-0000-000002000000}" name="2018 Budget" dataDxfId="7"/>
    <tableColumn id="3" xr3:uid="{00000000-0010-0000-0000-000003000000}" name="Proposed 2019 Budget" dataDxfId="6"/>
    <tableColumn id="4" xr3:uid="{00000000-0010-0000-0000-000004000000}" name="CGC Core Budget " dataDxfId="5"/>
    <tableColumn id="5" xr3:uid="{00000000-0010-0000-0000-000005000000}" name="Symposium " dataDxfId="4"/>
    <tableColumn id="6" xr3:uid="{00000000-0010-0000-0000-000006000000}" name="MRL Project" dataDxfId="3"/>
    <tableColumn id="7" xr3:uid="{00000000-0010-0000-0000-000007000000}" name="CRSC Core" dataDxfId="2"/>
    <tableColumn id="8" xr3:uid="{00000000-0010-0000-0000-000008000000}" name="Metrics AMP" dataDxfId="1"/>
    <tableColumn id="9" xr3:uid="{00000000-0010-0000-0000-000009000000}" name="Trade AMP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8"/>
  <sheetViews>
    <sheetView tabSelected="1" zoomScale="92" zoomScaleNormal="92" zoomScalePageLayoutView="92" workbookViewId="0">
      <selection activeCell="B35" sqref="B35"/>
    </sheetView>
  </sheetViews>
  <sheetFormatPr defaultColWidth="11" defaultRowHeight="15.5" x14ac:dyDescent="0.35"/>
  <cols>
    <col min="1" max="1" width="32" customWidth="1"/>
    <col min="2" max="2" width="22.6640625" customWidth="1"/>
    <col min="3" max="3" width="20.5" customWidth="1"/>
    <col min="4" max="4" width="17.5" customWidth="1"/>
    <col min="5" max="5" width="17.33203125" customWidth="1"/>
    <col min="6" max="6" width="17.83203125" customWidth="1"/>
    <col min="7" max="7" width="17.1640625" customWidth="1"/>
    <col min="8" max="8" width="15.5" customWidth="1"/>
    <col min="9" max="9" width="15.1640625" customWidth="1"/>
  </cols>
  <sheetData>
    <row r="2" spans="1:9" ht="21" x14ac:dyDescent="0.5">
      <c r="A2" s="14" t="s">
        <v>36</v>
      </c>
    </row>
    <row r="3" spans="1:9" x14ac:dyDescent="0.35">
      <c r="A3" s="15" t="s">
        <v>37</v>
      </c>
    </row>
    <row r="5" spans="1:9" x14ac:dyDescent="0.35">
      <c r="A5" s="1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3" t="s">
        <v>7</v>
      </c>
      <c r="I5" s="2" t="s">
        <v>8</v>
      </c>
    </row>
    <row r="6" spans="1:9" ht="18.5" x14ac:dyDescent="0.45">
      <c r="A6" s="8" t="s">
        <v>9</v>
      </c>
      <c r="B6" s="5"/>
      <c r="C6" s="5"/>
      <c r="D6" s="5"/>
      <c r="E6" s="5"/>
      <c r="F6" s="5"/>
      <c r="G6" s="5"/>
      <c r="H6" s="6"/>
      <c r="I6" s="7"/>
    </row>
    <row r="7" spans="1:9" x14ac:dyDescent="0.35">
      <c r="A7" s="4"/>
      <c r="B7" s="5"/>
      <c r="C7" s="5"/>
      <c r="D7" s="5"/>
      <c r="E7" s="5"/>
      <c r="F7" s="5"/>
      <c r="G7" s="5"/>
      <c r="H7" s="6"/>
      <c r="I7" s="5"/>
    </row>
    <row r="8" spans="1:9" ht="30" customHeight="1" x14ac:dyDescent="0.35">
      <c r="A8" s="4" t="s">
        <v>10</v>
      </c>
      <c r="B8" s="9">
        <v>183644</v>
      </c>
      <c r="C8" s="9">
        <f t="shared" ref="C8:C14" si="0">SUM(D8:I8)</f>
        <v>200000</v>
      </c>
      <c r="D8" s="9"/>
      <c r="E8" s="9"/>
      <c r="F8" s="9"/>
      <c r="G8" s="9"/>
      <c r="H8" s="12"/>
      <c r="I8" s="9">
        <v>200000</v>
      </c>
    </row>
    <row r="9" spans="1:9" x14ac:dyDescent="0.35">
      <c r="A9" s="4" t="s">
        <v>11</v>
      </c>
      <c r="B9" s="9">
        <v>462000</v>
      </c>
      <c r="C9" s="9">
        <f t="shared" si="0"/>
        <v>671000</v>
      </c>
      <c r="D9" s="9">
        <v>626000</v>
      </c>
      <c r="E9" s="9"/>
      <c r="F9" s="9"/>
      <c r="G9" s="11">
        <v>45000</v>
      </c>
      <c r="H9" s="10"/>
      <c r="I9" s="9"/>
    </row>
    <row r="10" spans="1:9" x14ac:dyDescent="0.35">
      <c r="A10" s="4" t="s">
        <v>12</v>
      </c>
      <c r="B10" s="9">
        <v>150000</v>
      </c>
      <c r="C10" s="9">
        <f t="shared" si="0"/>
        <v>150000</v>
      </c>
      <c r="D10" s="9"/>
      <c r="E10" s="9">
        <v>150000</v>
      </c>
      <c r="F10" s="9"/>
      <c r="G10" s="9"/>
      <c r="H10" s="10"/>
      <c r="I10" s="9"/>
    </row>
    <row r="11" spans="1:9" x14ac:dyDescent="0.35">
      <c r="A11" s="4" t="s">
        <v>13</v>
      </c>
      <c r="B11" s="9">
        <v>130000</v>
      </c>
      <c r="C11" s="9">
        <f t="shared" si="0"/>
        <v>20000</v>
      </c>
      <c r="D11" s="9"/>
      <c r="E11" s="9">
        <v>20000</v>
      </c>
      <c r="F11" s="9"/>
      <c r="G11" s="9"/>
      <c r="H11" s="10"/>
      <c r="I11" s="9"/>
    </row>
    <row r="12" spans="1:9" x14ac:dyDescent="0.35">
      <c r="A12" s="4" t="s">
        <v>14</v>
      </c>
      <c r="B12" s="9">
        <v>500</v>
      </c>
      <c r="C12" s="9">
        <f t="shared" si="0"/>
        <v>500</v>
      </c>
      <c r="D12" s="9">
        <v>500</v>
      </c>
      <c r="E12" s="9"/>
      <c r="F12" s="9"/>
      <c r="G12" s="9"/>
      <c r="H12" s="10"/>
      <c r="I12" s="9"/>
    </row>
    <row r="13" spans="1:9" x14ac:dyDescent="0.35">
      <c r="A13" s="4" t="s">
        <v>15</v>
      </c>
      <c r="B13" s="9">
        <v>60000</v>
      </c>
      <c r="C13" s="9">
        <f t="shared" si="0"/>
        <v>20000</v>
      </c>
      <c r="D13" s="9"/>
      <c r="E13" s="9"/>
      <c r="F13" s="9">
        <v>20000</v>
      </c>
      <c r="G13" s="9"/>
      <c r="H13" s="10"/>
      <c r="I13" s="9"/>
    </row>
    <row r="14" spans="1:9" x14ac:dyDescent="0.35">
      <c r="A14" s="4"/>
      <c r="B14" s="9"/>
      <c r="C14" s="9">
        <f t="shared" si="0"/>
        <v>0</v>
      </c>
      <c r="D14" s="9"/>
      <c r="E14" s="9"/>
      <c r="F14" s="9"/>
      <c r="G14" s="9"/>
      <c r="H14" s="10"/>
      <c r="I14" s="9"/>
    </row>
    <row r="15" spans="1:9" ht="18.5" x14ac:dyDescent="0.45">
      <c r="A15" s="8" t="s">
        <v>16</v>
      </c>
      <c r="B15" s="9">
        <f>SUM(B8:B13)</f>
        <v>986144</v>
      </c>
      <c r="C15" s="9">
        <f>SUM(C8:C14)</f>
        <v>1061500</v>
      </c>
      <c r="D15" s="9">
        <f t="shared" ref="D15:I15" si="1">SUM(D8:D14)</f>
        <v>626500</v>
      </c>
      <c r="E15" s="9">
        <f t="shared" si="1"/>
        <v>170000</v>
      </c>
      <c r="F15" s="9">
        <f t="shared" si="1"/>
        <v>20000</v>
      </c>
      <c r="G15" s="9">
        <f t="shared" si="1"/>
        <v>45000</v>
      </c>
      <c r="H15" s="9" t="s">
        <v>35</v>
      </c>
      <c r="I15" s="9">
        <f t="shared" si="1"/>
        <v>200000</v>
      </c>
    </row>
    <row r="16" spans="1:9" x14ac:dyDescent="0.35">
      <c r="A16" s="4"/>
      <c r="B16" s="9"/>
      <c r="C16" s="9">
        <f>SUM(D16:I16)</f>
        <v>0</v>
      </c>
      <c r="D16" s="9"/>
      <c r="E16" s="9"/>
      <c r="F16" s="9"/>
      <c r="G16" s="9"/>
      <c r="H16" s="10"/>
      <c r="I16" s="9"/>
    </row>
    <row r="17" spans="1:9" ht="18.5" x14ac:dyDescent="0.45">
      <c r="A17" s="8" t="s">
        <v>17</v>
      </c>
      <c r="B17" s="9"/>
      <c r="C17" s="9"/>
      <c r="D17" s="9"/>
      <c r="E17" s="9"/>
      <c r="F17" s="9"/>
      <c r="G17" s="9"/>
      <c r="H17" s="10"/>
      <c r="I17" s="9"/>
    </row>
    <row r="18" spans="1:9" x14ac:dyDescent="0.35">
      <c r="A18" s="4"/>
      <c r="B18" s="9"/>
      <c r="C18" s="9"/>
      <c r="D18" s="9"/>
      <c r="E18" s="9"/>
      <c r="F18" s="9"/>
      <c r="G18" s="9"/>
      <c r="H18" s="10"/>
      <c r="I18" s="9"/>
    </row>
    <row r="19" spans="1:9" x14ac:dyDescent="0.35">
      <c r="A19" s="4" t="s">
        <v>18</v>
      </c>
      <c r="B19" s="9">
        <v>16500</v>
      </c>
      <c r="C19" s="9">
        <f>SUM(Table1[[#This Row],[CGC Core Budget ]:[Trade AMP]])</f>
        <v>16500</v>
      </c>
      <c r="D19" s="9">
        <v>16500</v>
      </c>
      <c r="E19" s="9"/>
      <c r="F19" s="9"/>
      <c r="G19" s="9"/>
      <c r="H19" s="10"/>
      <c r="I19" s="9"/>
    </row>
    <row r="20" spans="1:9" x14ac:dyDescent="0.35">
      <c r="A20" s="4" t="s">
        <v>19</v>
      </c>
      <c r="B20" s="9">
        <v>50000</v>
      </c>
      <c r="C20" s="9">
        <f>SUM(Table1[[#This Row],[CGC Core Budget ]:[Trade AMP]])</f>
        <v>0</v>
      </c>
      <c r="D20" s="11"/>
      <c r="E20" s="9"/>
      <c r="F20" s="9"/>
      <c r="G20" s="9"/>
      <c r="H20" s="10"/>
      <c r="I20" s="9"/>
    </row>
    <row r="21" spans="1:9" x14ac:dyDescent="0.35">
      <c r="A21" s="4" t="s">
        <v>20</v>
      </c>
      <c r="B21" s="9">
        <v>149500</v>
      </c>
      <c r="C21" s="9">
        <f>SUM(Table1[[#This Row],[CGC Core Budget ]:[Trade AMP]])</f>
        <v>30000</v>
      </c>
      <c r="D21" s="9">
        <v>15000</v>
      </c>
      <c r="E21" s="9"/>
      <c r="F21" s="9"/>
      <c r="G21" s="9">
        <v>15000</v>
      </c>
      <c r="H21" s="10"/>
      <c r="I21" s="9"/>
    </row>
    <row r="22" spans="1:9" x14ac:dyDescent="0.35">
      <c r="A22" s="4" t="s">
        <v>21</v>
      </c>
      <c r="B22" s="9">
        <v>6300</v>
      </c>
      <c r="C22" s="9">
        <f>SUM(Table1[[#This Row],[CGC Core Budget ]:[Trade AMP]])</f>
        <v>8000</v>
      </c>
      <c r="D22" s="9">
        <v>5000</v>
      </c>
      <c r="E22" s="9"/>
      <c r="F22" s="9"/>
      <c r="G22" s="9"/>
      <c r="H22" s="10"/>
      <c r="I22" s="9">
        <v>3000</v>
      </c>
    </row>
    <row r="23" spans="1:9" x14ac:dyDescent="0.35">
      <c r="A23" s="4" t="s">
        <v>22</v>
      </c>
      <c r="B23" s="9">
        <v>2500</v>
      </c>
      <c r="C23" s="9">
        <f>SUM(Table1[[#This Row],[CGC Core Budget ]:[Trade AMP]])</f>
        <v>12000</v>
      </c>
      <c r="D23" s="9">
        <v>12000</v>
      </c>
      <c r="E23" s="9"/>
      <c r="F23" s="9"/>
      <c r="G23" s="9"/>
      <c r="H23" s="10"/>
      <c r="I23" s="9"/>
    </row>
    <row r="24" spans="1:9" x14ac:dyDescent="0.35">
      <c r="A24" s="4" t="s">
        <v>23</v>
      </c>
      <c r="B24" s="9">
        <v>3500</v>
      </c>
      <c r="C24" s="9">
        <f>SUM(Table1[[#This Row],[CGC Core Budget ]:[Trade AMP]])</f>
        <v>10000</v>
      </c>
      <c r="D24" s="9">
        <v>10000</v>
      </c>
      <c r="E24" s="9"/>
      <c r="F24" s="9"/>
      <c r="G24" s="9"/>
      <c r="H24" s="10"/>
      <c r="I24" s="9"/>
    </row>
    <row r="25" spans="1:9" x14ac:dyDescent="0.35">
      <c r="A25" s="4" t="s">
        <v>24</v>
      </c>
      <c r="B25" s="9">
        <v>10500</v>
      </c>
      <c r="C25" s="9">
        <f>SUM(Table1[[#This Row],[CGC Core Budget ]:[Trade AMP]])</f>
        <v>12500</v>
      </c>
      <c r="D25" s="9">
        <v>12500</v>
      </c>
      <c r="E25" s="9"/>
      <c r="F25" s="9"/>
      <c r="G25" s="9"/>
      <c r="H25" s="10"/>
      <c r="I25" s="9"/>
    </row>
    <row r="26" spans="1:9" x14ac:dyDescent="0.35">
      <c r="A26" s="4" t="s">
        <v>25</v>
      </c>
      <c r="B26" s="9">
        <v>2000</v>
      </c>
      <c r="C26" s="9">
        <f>SUM(Table1[[#This Row],[CGC Core Budget ]:[Trade AMP]])</f>
        <v>2000</v>
      </c>
      <c r="D26" s="9">
        <v>2000</v>
      </c>
      <c r="E26" s="9"/>
      <c r="F26" s="9"/>
      <c r="G26" s="9"/>
      <c r="H26" s="10"/>
      <c r="I26" s="9"/>
    </row>
    <row r="27" spans="1:9" x14ac:dyDescent="0.35">
      <c r="A27" s="4" t="s">
        <v>26</v>
      </c>
      <c r="B27" s="9">
        <v>27500</v>
      </c>
      <c r="C27" s="9">
        <f>SUM(Table1[[#This Row],[CGC Core Budget ]:[Trade AMP]])</f>
        <v>45000</v>
      </c>
      <c r="D27" s="9">
        <v>45000</v>
      </c>
      <c r="E27" s="9"/>
      <c r="F27" s="9"/>
      <c r="G27" s="9"/>
      <c r="H27" s="10"/>
      <c r="I27" s="9"/>
    </row>
    <row r="28" spans="1:9" x14ac:dyDescent="0.35">
      <c r="A28" s="4" t="s">
        <v>27</v>
      </c>
      <c r="B28" s="9">
        <v>2500</v>
      </c>
      <c r="C28" s="9">
        <f>SUM(Table1[[#This Row],[CGC Core Budget ]:[Trade AMP]])</f>
        <v>2500</v>
      </c>
      <c r="D28" s="9">
        <v>2500</v>
      </c>
      <c r="E28" s="9"/>
      <c r="F28" s="9"/>
      <c r="G28" s="9"/>
      <c r="H28" s="10"/>
      <c r="I28" s="9"/>
    </row>
    <row r="29" spans="1:9" x14ac:dyDescent="0.35">
      <c r="A29" s="4" t="s">
        <v>28</v>
      </c>
      <c r="B29" s="9">
        <v>80000</v>
      </c>
      <c r="C29" s="9">
        <f>SUM(Table1[[#This Row],[CGC Core Budget ]:[Trade AMP]])</f>
        <v>88000</v>
      </c>
      <c r="D29" s="9">
        <v>5000</v>
      </c>
      <c r="E29" s="9">
        <v>7000</v>
      </c>
      <c r="F29" s="9"/>
      <c r="G29" s="9">
        <v>5000</v>
      </c>
      <c r="H29" s="10"/>
      <c r="I29" s="9">
        <v>71000</v>
      </c>
    </row>
    <row r="30" spans="1:9" x14ac:dyDescent="0.35">
      <c r="A30" s="4" t="s">
        <v>29</v>
      </c>
      <c r="B30" s="9">
        <v>587574</v>
      </c>
      <c r="C30" s="9">
        <f>SUM(Table1[[#This Row],[CGC Core Budget ]:[Trade AMP]])</f>
        <v>278000</v>
      </c>
      <c r="D30" s="13"/>
      <c r="E30" s="9">
        <v>150000</v>
      </c>
      <c r="F30" s="9"/>
      <c r="G30" s="9">
        <v>58000</v>
      </c>
      <c r="H30" s="10"/>
      <c r="I30" s="9">
        <v>70000</v>
      </c>
    </row>
    <row r="31" spans="1:9" ht="31" x14ac:dyDescent="0.35">
      <c r="A31" s="4" t="s">
        <v>30</v>
      </c>
      <c r="B31" s="9">
        <v>26000</v>
      </c>
      <c r="C31" s="9">
        <f>SUM(Table1[[#This Row],[CGC Core Budget ]:[Trade AMP]])</f>
        <v>7500</v>
      </c>
      <c r="D31" s="9">
        <v>2500</v>
      </c>
      <c r="E31" s="9"/>
      <c r="F31" s="9"/>
      <c r="G31" s="9">
        <v>5000</v>
      </c>
      <c r="H31" s="10"/>
      <c r="I31" s="9"/>
    </row>
    <row r="32" spans="1:9" x14ac:dyDescent="0.35">
      <c r="A32" s="4" t="s">
        <v>31</v>
      </c>
      <c r="B32" s="9">
        <v>17500</v>
      </c>
      <c r="C32" s="9">
        <f>SUM(Table1[[#This Row],[CGC Core Budget ]:[Trade AMP]])</f>
        <v>0</v>
      </c>
      <c r="D32" s="9"/>
      <c r="E32" s="9"/>
      <c r="F32" s="9"/>
      <c r="G32" s="9"/>
      <c r="H32" s="10"/>
      <c r="I32" s="9"/>
    </row>
    <row r="33" spans="1:9" x14ac:dyDescent="0.35">
      <c r="A33" s="4" t="s">
        <v>32</v>
      </c>
      <c r="B33" s="9">
        <v>20000</v>
      </c>
      <c r="C33" s="9">
        <v>10000</v>
      </c>
      <c r="D33" s="9"/>
      <c r="E33" s="9"/>
      <c r="F33" s="9"/>
      <c r="G33" s="9"/>
      <c r="H33" s="10"/>
      <c r="I33" s="9"/>
    </row>
    <row r="34" spans="1:9" x14ac:dyDescent="0.35">
      <c r="A34" s="4" t="s">
        <v>38</v>
      </c>
      <c r="B34" s="9">
        <v>0</v>
      </c>
      <c r="C34" s="9">
        <f>SUM(Table1[[#This Row],[CGC Core Budget ]:[Trade AMP]])</f>
        <v>538375</v>
      </c>
      <c r="D34" s="9">
        <v>348375</v>
      </c>
      <c r="E34" s="9"/>
      <c r="F34" s="9"/>
      <c r="G34" s="9"/>
      <c r="H34" s="10"/>
      <c r="I34" s="9">
        <v>190000</v>
      </c>
    </row>
    <row r="35" spans="1:9" x14ac:dyDescent="0.35">
      <c r="A35" s="4"/>
      <c r="B35" s="5"/>
      <c r="C35" s="9"/>
      <c r="D35" s="9"/>
      <c r="E35" s="9"/>
      <c r="F35" s="9"/>
      <c r="G35" s="9"/>
      <c r="H35" s="10"/>
      <c r="I35" s="9"/>
    </row>
    <row r="36" spans="1:9" ht="18.5" x14ac:dyDescent="0.45">
      <c r="A36" s="8" t="s">
        <v>33</v>
      </c>
      <c r="B36" s="9">
        <f>SUM(B19:B34)</f>
        <v>1001874</v>
      </c>
      <c r="C36" s="9">
        <f>SUM(C19:C34)</f>
        <v>1060375</v>
      </c>
      <c r="D36" s="9">
        <f>SUM(D19:D34)</f>
        <v>476375</v>
      </c>
      <c r="E36" s="9">
        <f>SUM(E19:E35)</f>
        <v>157000</v>
      </c>
      <c r="F36" s="9"/>
      <c r="G36" s="9">
        <f>SUM(G19:G34)</f>
        <v>83000</v>
      </c>
      <c r="H36" s="10"/>
      <c r="I36" s="9">
        <f>SUM(I19:I34)</f>
        <v>334000</v>
      </c>
    </row>
    <row r="37" spans="1:9" x14ac:dyDescent="0.35">
      <c r="A37" s="4"/>
      <c r="B37" s="5"/>
      <c r="C37" s="9"/>
      <c r="D37" s="9"/>
      <c r="E37" s="9"/>
      <c r="F37" s="9"/>
      <c r="G37" s="9"/>
      <c r="H37" s="10"/>
      <c r="I37" s="9"/>
    </row>
    <row r="38" spans="1:9" ht="18.5" x14ac:dyDescent="0.45">
      <c r="A38" s="8" t="s">
        <v>34</v>
      </c>
      <c r="B38" s="9">
        <f t="shared" ref="B38:G38" si="2">B15-B36</f>
        <v>-15730</v>
      </c>
      <c r="C38" s="9">
        <f t="shared" si="2"/>
        <v>1125</v>
      </c>
      <c r="D38" s="9">
        <f t="shared" si="2"/>
        <v>150125</v>
      </c>
      <c r="E38" s="9">
        <f t="shared" si="2"/>
        <v>13000</v>
      </c>
      <c r="F38" s="9">
        <f t="shared" si="2"/>
        <v>20000</v>
      </c>
      <c r="G38" s="9">
        <f t="shared" si="2"/>
        <v>-38000</v>
      </c>
      <c r="H38" s="9" t="s">
        <v>35</v>
      </c>
      <c r="I38" s="9">
        <f>I15-I36</f>
        <v>-134000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5F7DC7BCA6DB4CB377F0A9BC9781EA" ma:contentTypeVersion="4" ma:contentTypeDescription="Create a new document." ma:contentTypeScope="" ma:versionID="d21d8f7574b58f1864383480b1846f8c">
  <xsd:schema xmlns:xsd="http://www.w3.org/2001/XMLSchema" xmlns:xs="http://www.w3.org/2001/XMLSchema" xmlns:p="http://schemas.microsoft.com/office/2006/metadata/properties" xmlns:ns2="ad5f1c14-4d26-4f29-a239-ef10263e670c" targetNamespace="http://schemas.microsoft.com/office/2006/metadata/properties" ma:root="true" ma:fieldsID="dae81fa77fd9f711081fa8d4e29cb73a" ns2:_="">
    <xsd:import namespace="ad5f1c14-4d26-4f29-a239-ef10263e67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5f1c14-4d26-4f29-a239-ef10263e670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A179088-E473-4ED8-A924-ED570C1F70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d5f1c14-4d26-4f29-a239-ef10263e67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AED60F-7850-4AC0-8411-8950B1EBEB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810B2C-E89A-44BF-980B-E76D5AF8607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ad5f1c14-4d26-4f29-a239-ef10263e670c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Sandra Esposito</dc:creator>
  <cp:keywords/>
  <dc:description/>
  <cp:lastModifiedBy>Karla Barnes</cp:lastModifiedBy>
  <cp:revision/>
  <dcterms:created xsi:type="dcterms:W3CDTF">2018-09-21T13:51:06Z</dcterms:created>
  <dcterms:modified xsi:type="dcterms:W3CDTF">2019-06-21T20:49:25Z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0x010100BC5F7DC7BCA6DB4CB377F0A9BC9781EA</vt:lpwstr>
  </property>
</Properties>
</file>